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C:\Users\nNesvit\Desktop\сметы\2022\"/>
    </mc:Choice>
  </mc:AlternateContent>
  <bookViews>
    <workbookView xWindow="-120" yWindow="-120" windowWidth="25440" windowHeight="15840" tabRatio="771"/>
  </bookViews>
  <sheets>
    <sheet name="Мои данные" sheetId="8" r:id="rId1"/>
  </sheets>
  <definedNames>
    <definedName name="_xlnm.Print_Titles" localSheetId="0">'Мои данные'!$8:$8</definedName>
  </definedNames>
  <calcPr calcId="152511"/>
</workbook>
</file>

<file path=xl/calcChain.xml><?xml version="1.0" encoding="utf-8"?>
<calcChain xmlns="http://schemas.openxmlformats.org/spreadsheetml/2006/main">
  <c r="G13" i="8" l="1"/>
  <c r="I13" i="8" s="1"/>
  <c r="G14" i="8"/>
  <c r="I14" i="8" s="1"/>
  <c r="G15" i="8"/>
  <c r="I15" i="8" s="1"/>
  <c r="G16" i="8"/>
  <c r="I16" i="8" s="1"/>
  <c r="G17" i="8"/>
  <c r="I17" i="8" s="1"/>
  <c r="G18" i="8"/>
  <c r="I18" i="8" s="1"/>
  <c r="G19" i="8"/>
  <c r="I19" i="8" s="1"/>
  <c r="G20" i="8"/>
  <c r="I20" i="8" s="1"/>
  <c r="G21" i="8"/>
  <c r="I21" i="8" s="1"/>
  <c r="G22" i="8"/>
  <c r="I22" i="8" s="1"/>
  <c r="G23" i="8"/>
  <c r="I23" i="8" s="1"/>
  <c r="G24" i="8"/>
  <c r="I24" i="8" s="1"/>
  <c r="G25" i="8"/>
  <c r="I25" i="8" s="1"/>
  <c r="G26" i="8"/>
  <c r="I26" i="8" s="1"/>
  <c r="G27" i="8"/>
  <c r="I27" i="8" s="1"/>
  <c r="G28" i="8"/>
  <c r="I28" i="8" s="1"/>
  <c r="G29" i="8"/>
  <c r="I29" i="8" s="1"/>
  <c r="G30" i="8"/>
  <c r="I30" i="8" s="1"/>
  <c r="G31" i="8"/>
  <c r="I31" i="8" s="1"/>
  <c r="G32" i="8"/>
  <c r="I32" i="8" s="1"/>
  <c r="G33" i="8"/>
  <c r="I33" i="8" s="1"/>
  <c r="G34" i="8"/>
  <c r="I34" i="8" s="1"/>
  <c r="G35" i="8"/>
  <c r="I35" i="8" s="1"/>
  <c r="G36" i="8"/>
  <c r="I36" i="8" s="1"/>
  <c r="G37" i="8"/>
  <c r="I37" i="8" s="1"/>
  <c r="G38" i="8"/>
  <c r="I38" i="8" s="1"/>
  <c r="G39" i="8"/>
  <c r="I39" i="8" s="1"/>
  <c r="G40" i="8"/>
  <c r="I40" i="8" s="1"/>
  <c r="G41" i="8"/>
  <c r="I41" i="8" s="1"/>
  <c r="G42" i="8"/>
  <c r="I42" i="8" s="1"/>
  <c r="G43" i="8"/>
  <c r="I43" i="8" s="1"/>
  <c r="G44" i="8"/>
  <c r="I44" i="8" s="1"/>
  <c r="G45" i="8"/>
  <c r="I45" i="8" s="1"/>
  <c r="G46" i="8"/>
  <c r="I46" i="8" s="1"/>
  <c r="G47" i="8"/>
  <c r="I47" i="8" s="1"/>
  <c r="G48" i="8"/>
  <c r="I48" i="8" s="1"/>
  <c r="G49" i="8"/>
  <c r="I49" i="8" s="1"/>
  <c r="G50" i="8"/>
  <c r="I50" i="8" s="1"/>
  <c r="G51" i="8"/>
  <c r="I51" i="8" s="1"/>
  <c r="G52" i="8"/>
  <c r="I52" i="8" s="1"/>
  <c r="G53" i="8"/>
  <c r="I53" i="8" s="1"/>
  <c r="G54" i="8"/>
  <c r="I54" i="8" s="1"/>
  <c r="G55" i="8"/>
  <c r="I55" i="8" s="1"/>
  <c r="G56" i="8"/>
  <c r="I56" i="8" s="1"/>
  <c r="G57" i="8"/>
  <c r="I57" i="8" s="1"/>
  <c r="G58" i="8"/>
  <c r="I58" i="8" s="1"/>
  <c r="G59" i="8"/>
  <c r="I59" i="8" s="1"/>
  <c r="G60" i="8"/>
  <c r="I60" i="8" s="1"/>
  <c r="G61" i="8"/>
  <c r="I61" i="8" s="1"/>
  <c r="G62" i="8"/>
  <c r="I62" i="8" s="1"/>
  <c r="G63" i="8"/>
  <c r="I63" i="8" s="1"/>
  <c r="G64" i="8"/>
  <c r="I64" i="8" s="1"/>
  <c r="G65" i="8"/>
  <c r="I65" i="8" s="1"/>
  <c r="G66" i="8"/>
  <c r="I66" i="8" s="1"/>
  <c r="G67" i="8"/>
  <c r="I67" i="8" s="1"/>
  <c r="G68" i="8"/>
  <c r="I68" i="8" s="1"/>
  <c r="G69" i="8"/>
  <c r="I69" i="8" s="1"/>
  <c r="G12" i="8"/>
  <c r="I12" i="8" s="1"/>
  <c r="I70" i="8" s="1"/>
</calcChain>
</file>

<file path=xl/comments1.xml><?xml version="1.0" encoding="utf-8"?>
<comments xmlns="http://schemas.openxmlformats.org/spreadsheetml/2006/main">
  <authors>
    <author>Alex</author>
    <author>Сергей</author>
    <author>Соседко А.Н.</author>
  </authors>
  <commentList>
    <comment ref="B3" authorId="0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  <comment ref="B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СводВедРес::&lt;Код ресурса&gt;</t>
        </r>
      </text>
    </comment>
    <comment ref="C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СводВедРес::&lt;Наименование ресурса &gt;</t>
        </r>
      </text>
    </comment>
    <comment ref="D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СводВедРес::&lt;Единица измерения ресурса&gt;</t>
        </r>
      </text>
    </comment>
    <comment ref="E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СводВедРес::&lt;Общее количество ресурса&gt;</t>
        </r>
      </text>
    </comment>
    <comment ref="F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базисная цена ресурса&gt;
&lt;Формула базисной цены&gt;</t>
        </r>
      </text>
    </comment>
    <comment ref="G8" authorId="1" shapeId="0">
      <text>
        <r>
          <rPr>
            <sz val="8"/>
            <color indexed="81"/>
            <rFont val="Tahoma"/>
            <family val="2"/>
            <charset val="204"/>
          </rPr>
          <t xml:space="preserve"> СводВедРес::&lt;Сметная текущая цена ресурса&gt;
&lt;Формула текущей цены&gt;</t>
        </r>
      </text>
    </comment>
    <comment ref="H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базисная цена ресурса&gt;</t>
        </r>
      </text>
    </comment>
    <comment ref="I8" authorId="2" shapeId="0">
      <text>
        <r>
          <rPr>
            <b/>
            <sz val="8"/>
            <color indexed="81"/>
            <rFont val="Tahoma"/>
            <family val="2"/>
            <charset val="204"/>
          </rPr>
          <t xml:space="preserve"> СводВедРес::&lt;Общая сметная текущая цена ресурса&gt;</t>
        </r>
      </text>
    </comment>
  </commentList>
</comments>
</file>

<file path=xl/sharedStrings.xml><?xml version="1.0" encoding="utf-8"?>
<sst xmlns="http://schemas.openxmlformats.org/spreadsheetml/2006/main" count="197" uniqueCount="140">
  <si>
    <t>Наименование</t>
  </si>
  <si>
    <t>Ед. изм.</t>
  </si>
  <si>
    <t>Базисные цены</t>
  </si>
  <si>
    <t>Текущие цены</t>
  </si>
  <si>
    <t>Стоимость единицы</t>
  </si>
  <si>
    <t>Сметная</t>
  </si>
  <si>
    <t>Общая стоимость</t>
  </si>
  <si>
    <t>Кол-во/
К-т кратности</t>
  </si>
  <si>
    <t>№ смет/
Код ресурса</t>
  </si>
  <si>
    <t>Сводная ресурсная ведомость</t>
  </si>
  <si>
    <t xml:space="preserve">      Ресурсы подрядчика</t>
  </si>
  <si>
    <t xml:space="preserve">               Материалы</t>
  </si>
  <si>
    <t>01.2.01.02-0042</t>
  </si>
  <si>
    <t>Битумы нефтяные строительные кровельные БНК-90/30</t>
  </si>
  <si>
    <t>т</t>
  </si>
  <si>
    <t>01.2.03.03-0107</t>
  </si>
  <si>
    <t>Мастика битумно-масляная морозостойкая горячего применения</t>
  </si>
  <si>
    <t>01.2.03.07-0023</t>
  </si>
  <si>
    <t>Эмульсия битумно-дорожная</t>
  </si>
  <si>
    <t>01.3.01.03-0002</t>
  </si>
  <si>
    <t>Керосин для технических целей</t>
  </si>
  <si>
    <t>01.3.01.06-0033</t>
  </si>
  <si>
    <t>Смазка графитная общего назначения</t>
  </si>
  <si>
    <t>кг</t>
  </si>
  <si>
    <t>01.3.01.06-0051</t>
  </si>
  <si>
    <t>Смазка солидол жировой Ж</t>
  </si>
  <si>
    <t>01.3.01.08-0002</t>
  </si>
  <si>
    <t>Топливо дизельное из малосернистых нефтей</t>
  </si>
  <si>
    <t>01.3.02.03-0001</t>
  </si>
  <si>
    <t>Ацетилен газообразный технический</t>
  </si>
  <si>
    <t>м3</t>
  </si>
  <si>
    <t>01.3.02.08-0001</t>
  </si>
  <si>
    <t>Кислород газообразный технический</t>
  </si>
  <si>
    <t>01.3.02.09-0022</t>
  </si>
  <si>
    <t>Пропан-бутан смесь техническая</t>
  </si>
  <si>
    <t>01.7.03.01-0001</t>
  </si>
  <si>
    <t>Вода</t>
  </si>
  <si>
    <t>01.7.03.01-0002</t>
  </si>
  <si>
    <t>Вода водопроводная</t>
  </si>
  <si>
    <t>01.7.06.10-0011</t>
  </si>
  <si>
    <t>Лента полиэтиленовая термоусаживающаяся, ширина 440 мм</t>
  </si>
  <si>
    <t>м</t>
  </si>
  <si>
    <t>01.7.07.26-0032</t>
  </si>
  <si>
    <t>Шнур полиамидный крученый, диаметр 2 мм</t>
  </si>
  <si>
    <t>01.7.07.29-0101</t>
  </si>
  <si>
    <t>Очес льняной</t>
  </si>
  <si>
    <t>01.7.11.07-0032</t>
  </si>
  <si>
    <t>Электроды сварочные Э42, диаметр 4 мм</t>
  </si>
  <si>
    <t>01.7.11.07-0230</t>
  </si>
  <si>
    <t>Электроды УОНИ 13/55</t>
  </si>
  <si>
    <t>01.7.15.02-0051</t>
  </si>
  <si>
    <t>Болты анкерные</t>
  </si>
  <si>
    <t>01.7.15.06-0111</t>
  </si>
  <si>
    <t>Гвозди строительные</t>
  </si>
  <si>
    <t>01.7.17.06-0061</t>
  </si>
  <si>
    <t>Диск алмазный для твердых материалов, диаметр 350 мм</t>
  </si>
  <si>
    <t>шт</t>
  </si>
  <si>
    <t>01.7.19.07-0002</t>
  </si>
  <si>
    <t>Резина листовая вулканизованная цветная</t>
  </si>
  <si>
    <t>01.7.20.08-0051</t>
  </si>
  <si>
    <t>Ветошь</t>
  </si>
  <si>
    <t>02.2.05.04-1692</t>
  </si>
  <si>
    <t>Щебень М 600, фракция 10-20 мм, группа 2</t>
  </si>
  <si>
    <t>02.2.05.04-1812</t>
  </si>
  <si>
    <t>Щебень М 600, фракция 40-80(70) мм, группа 2</t>
  </si>
  <si>
    <t>03.1.02.03-0014</t>
  </si>
  <si>
    <t>Известь хлорная, сорт I</t>
  </si>
  <si>
    <t>04.3.01.09-0012</t>
  </si>
  <si>
    <t>Раствор готовый кладочный, цементный, М50</t>
  </si>
  <si>
    <t>04.3.01.09-0014</t>
  </si>
  <si>
    <t>Раствор готовый кладочный, цементный, М100</t>
  </si>
  <si>
    <t>04.3.01.12-0003</t>
  </si>
  <si>
    <t>Раствор кладочный, цементно-известковый, М50</t>
  </si>
  <si>
    <t>07.2.07.11-0002</t>
  </si>
  <si>
    <t>Опоры неподвижные из горячекатаных профилей для трубопроводов</t>
  </si>
  <si>
    <t>07.2.07.11-0003</t>
  </si>
  <si>
    <t>Опоры скользящие и катковые, крепежные детали, хомуты</t>
  </si>
  <si>
    <t>08.1.02.11-0001</t>
  </si>
  <si>
    <t>Поковки из квадратных заготовок, масса 1,8 кг</t>
  </si>
  <si>
    <t>08.4.03.02-0007</t>
  </si>
  <si>
    <t>Сталь арматурная, горячекатаная, гладкая, класс А-I, диаметр 20-22 мм</t>
  </si>
  <si>
    <t>11.1.02.04-0031</t>
  </si>
  <si>
    <t>Лесоматериалы круглые, хвойных пород, для строительства, диаметр 14-24 см, длина 3-6,5 м</t>
  </si>
  <si>
    <t>11.1.03.05-0086</t>
  </si>
  <si>
    <t>Доска необрезная, хвойных пород, длина 4-6,5 м, все ширины, толщина 44 мм и более, сорт IV</t>
  </si>
  <si>
    <t>11.1.03.06-0091</t>
  </si>
  <si>
    <t>Доска обрезная, хвойных пород, ширина 75-150 мм, толщина 32-40 мм, длина 4-6,5 м, сорт III</t>
  </si>
  <si>
    <t>12.1.02.15-0041</t>
  </si>
  <si>
    <t>Материал рулонный гидроизоляционный изол, резино-битумный, без полимерных добавок</t>
  </si>
  <si>
    <t>м2</t>
  </si>
  <si>
    <t>14.4.02.04-0142</t>
  </si>
  <si>
    <t>Краска масляная земляная МА-0115, мумия, сурик железный</t>
  </si>
  <si>
    <t>14.5.05.02-0001</t>
  </si>
  <si>
    <t>Олифа натуральная</t>
  </si>
  <si>
    <t>999-9950</t>
  </si>
  <si>
    <t>Вспомогательные ненормируемые ресурсы (2% от Оплаты труда рабочих)</t>
  </si>
  <si>
    <t>руб</t>
  </si>
  <si>
    <t>ФССЦ-01.2.01.01-0001</t>
  </si>
  <si>
    <t>Битумы нефтяные дорожные жидкие МГ, СГ</t>
  </si>
  <si>
    <t>ФССЦ-01.2.01.02-0054</t>
  </si>
  <si>
    <t>Битумы нефтяные строительные БН-90/10</t>
  </si>
  <si>
    <t>ФССЦ-01.2.03.03-0045</t>
  </si>
  <si>
    <t>Мастика битумно-полимерная</t>
  </si>
  <si>
    <t>ФССЦ-02.2.05.04-1772</t>
  </si>
  <si>
    <t>Щебень М 600, фракция 20-40 мм, группа 2</t>
  </si>
  <si>
    <t>ФССЦ-02.2.05.04-1812</t>
  </si>
  <si>
    <t>ФССЦ-02.3.01.02-1005</t>
  </si>
  <si>
    <t>Песок природный II класс, очень мелкий, круглые сита</t>
  </si>
  <si>
    <t>ФССЦ-04.2.01.01-0052</t>
  </si>
  <si>
    <t>Смеси асфальтобетонные плотные мелкозернистые тип В марка III  (ФЕР27-06-020-01)</t>
  </si>
  <si>
    <t>ФССЦ-04.2.01.02-0006</t>
  </si>
  <si>
    <t>Смеси асфальтобетонные пористые крупнозернистые марка II (ФЕР27-06-020-06, ФЕР27-06-021-06)</t>
  </si>
  <si>
    <t>ФССЦ-04.3.01.12-0003</t>
  </si>
  <si>
    <t>ФССЦ-04.3.01.12-0004</t>
  </si>
  <si>
    <t>Раствор кладочный, цементно-известковый, М75</t>
  </si>
  <si>
    <t>ФССЦ-05.1.01.10-0065</t>
  </si>
  <si>
    <t>Лоток Л4-15, бетон B22,5 (М300), объем 0,72 м3, расход арматуры 38,1 кг</t>
  </si>
  <si>
    <t>ФССЦ-05.1.06.09-0035</t>
  </si>
  <si>
    <t>Плиты перекрытия П6-15, бетон B25, объем 0,28 м3, расход арматуры 6,9 кг</t>
  </si>
  <si>
    <t>ФССЦ-05.1.08.09-0001</t>
  </si>
  <si>
    <t>Опорные подушки ОП 1 (бетон B15, объем 0,004 м3, расход арматуры 0,7 кг)</t>
  </si>
  <si>
    <t>ФССЦ-06.1.01.05-0035</t>
  </si>
  <si>
    <t>Кирпич керамический одинарный, марка 100, размер 250х120х65 мм</t>
  </si>
  <si>
    <t>1000 шт</t>
  </si>
  <si>
    <t>ФССЦ-18.1.09.06-0056</t>
  </si>
  <si>
    <t>Кран шаровой 11Б41п, номинальное давление 1,6 МПа (16 кгс/см2), номинальный диаметр 50 мм, присоединение к трубопроводу муфтовое</t>
  </si>
  <si>
    <t>ФССЦ-23.4.01.03-0004</t>
  </si>
  <si>
    <t>Трубы стальные изолированные пенополиуретаном в оцинкованной оболочке, номинальное давление 1,6 МПа, рабочая температура до 140 °C, наружный диаметр 57 мм, толщина стенки 3 мм, наружный диаметр оболочки 125 мм</t>
  </si>
  <si>
    <t>ФССЦ-23.8.02.02-0013</t>
  </si>
  <si>
    <t>Отвод стальной 90° с тепловой изоляцией из пенополиуретана в полиэтиленовой оболочке, наружный диаметр стальной трубы 57 мм, наружный диаметр изоляции 140 мм, длина плеча 1000 мм</t>
  </si>
  <si>
    <t>ФССЦ-23.8.02.05-0013</t>
  </si>
  <si>
    <t>Концевой элемент трубопровода стальной изолированный пенополиуретаном в полиэтиленовой оболочке, наружный диаметр 57 мм, диаметр изоляции 140 мм</t>
  </si>
  <si>
    <t>ФССЦ-24.1.01.06-0033</t>
  </si>
  <si>
    <t>Комплект для изоляции сварного стыка стальных труб с теплоизоляцией из пенополиуретана в полиэтиленовой оболочке, с полиэтиленовой муфтой длиной 500 мм, с термоусадочными манжетами, наружный диаметр трубы 57 мм, наружный диаметр изоляции 125 мм</t>
  </si>
  <si>
    <t>компл</t>
  </si>
  <si>
    <t/>
  </si>
  <si>
    <t>Итого "Материалы"</t>
  </si>
  <si>
    <t>Ресурсная ведомость</t>
  </si>
  <si>
    <t>Капитальный ремонт теплотрассы Д-50 мм до насосной станции III подъема НФС-2 по ул. Бронная, д.7</t>
  </si>
  <si>
    <t>Составила:                                                                                      Н.Ю.Рогозина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</si>
</sst>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4" formatCode="_-* #,##0.00\ &quot;₽&quot;_-;\-* #,##0.00\ &quot;₽&quot;_-;_-* &quot;-&quot;??\ &quot;₽&quot;_-;_-@_-"/>
  </numFmts>
  <fonts count="16" x14ac:knownFonts="1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6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6" fillId="0" borderId="1">
      <alignment vertical="top" wrapText="1"/>
    </xf>
    <xf numFmtId="0" fontId="3" fillId="0" borderId="0"/>
    <xf numFmtId="44" fontId="1" fillId="0" borderId="0" applyFont="0" applyFill="0" applyBorder="0" applyAlignment="0" applyProtection="0"/>
  </cellStyleXfs>
  <cellXfs count="38">
    <xf numFmtId="0" fontId="0" fillId="0" borderId="0" xfId="0"/>
    <xf numFmtId="49" fontId="8" fillId="0" borderId="0" xfId="0" applyNumberFormat="1" applyFont="1"/>
    <xf numFmtId="0" fontId="8" fillId="0" borderId="0" xfId="0" applyFont="1"/>
    <xf numFmtId="0" fontId="8" fillId="0" borderId="0" xfId="0" applyFont="1" applyAlignment="1">
      <alignment horizontal="left" vertical="top" wrapText="1"/>
    </xf>
    <xf numFmtId="0" fontId="8" fillId="0" borderId="0" xfId="0" applyFont="1" applyAlignment="1">
      <alignment horizontal="center" vertical="top" wrapText="1"/>
    </xf>
    <xf numFmtId="49" fontId="8" fillId="0" borderId="0" xfId="0" applyNumberFormat="1" applyFont="1" applyAlignment="1">
      <alignment horizontal="center" vertical="top" wrapText="1"/>
    </xf>
    <xf numFmtId="0" fontId="8" fillId="0" borderId="0" xfId="0" applyFont="1" applyAlignment="1">
      <alignment horizontal="right" vertical="top" wrapText="1"/>
    </xf>
    <xf numFmtId="0" fontId="10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49" fontId="8" fillId="0" borderId="4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49" fontId="8" fillId="0" borderId="2" xfId="0" applyNumberFormat="1" applyFont="1" applyBorder="1" applyAlignment="1">
      <alignment horizontal="center" vertical="top" wrapText="1"/>
    </xf>
    <xf numFmtId="49" fontId="8" fillId="0" borderId="3" xfId="0" applyNumberFormat="1" applyFont="1" applyBorder="1" applyAlignment="1">
      <alignment horizontal="center" vertical="top" wrapText="1"/>
    </xf>
    <xf numFmtId="49" fontId="8" fillId="0" borderId="4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8" fillId="0" borderId="2" xfId="20" applyFont="1" applyBorder="1" applyAlignment="1">
      <alignment horizontal="center"/>
    </xf>
    <xf numFmtId="49" fontId="8" fillId="0" borderId="2" xfId="20" applyNumberFormat="1" applyFont="1" applyBorder="1" applyAlignment="1">
      <alignment horizontal="center"/>
    </xf>
    <xf numFmtId="49" fontId="11" fillId="0" borderId="1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49" fontId="13" fillId="0" borderId="1" xfId="0" applyNumberFormat="1" applyFont="1" applyBorder="1" applyAlignment="1">
      <alignment horizontal="left" vertical="top" wrapText="1"/>
    </xf>
    <xf numFmtId="0" fontId="14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right" vertical="top" wrapText="1"/>
    </xf>
    <xf numFmtId="49" fontId="11" fillId="0" borderId="1" xfId="0" applyNumberFormat="1" applyFont="1" applyBorder="1" applyAlignment="1">
      <alignment horizontal="center" vertical="top" wrapText="1"/>
    </xf>
    <xf numFmtId="0" fontId="11" fillId="0" borderId="1" xfId="0" applyFont="1" applyBorder="1" applyAlignment="1">
      <alignment horizontal="left" vertical="top" wrapText="1"/>
    </xf>
    <xf numFmtId="0" fontId="11" fillId="0" borderId="1" xfId="0" applyFont="1" applyBorder="1" applyAlignment="1">
      <alignment horizontal="center" vertical="top" wrapText="1"/>
    </xf>
    <xf numFmtId="0" fontId="11" fillId="0" borderId="1" xfId="0" applyFont="1" applyBorder="1" applyAlignment="1">
      <alignment horizontal="right" vertical="top" wrapText="1"/>
    </xf>
    <xf numFmtId="0" fontId="15" fillId="0" borderId="0" xfId="23" applyFont="1" applyAlignment="1">
      <alignment horizontal="center" vertical="top"/>
    </xf>
    <xf numFmtId="2" fontId="8" fillId="0" borderId="1" xfId="0" applyNumberFormat="1" applyFont="1" applyBorder="1" applyAlignment="1">
      <alignment horizontal="right" vertical="top" wrapText="1"/>
    </xf>
    <xf numFmtId="44" fontId="11" fillId="0" borderId="1" xfId="27" applyFont="1" applyBorder="1" applyAlignment="1">
      <alignment horizontal="right" vertical="top" wrapText="1"/>
    </xf>
    <xf numFmtId="49" fontId="7" fillId="0" borderId="0" xfId="0" applyNumberFormat="1" applyFont="1" applyAlignment="1">
      <alignment horizontal="center"/>
    </xf>
    <xf numFmtId="0" fontId="9" fillId="0" borderId="0" xfId="23" applyFont="1" applyAlignment="1">
      <alignment horizontal="center" vertical="top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Денежный" xfId="27" builtin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>
    <pageSetUpPr fitToPage="1"/>
  </sheetPr>
  <dimension ref="B2:I73"/>
  <sheetViews>
    <sheetView showGridLines="0" tabSelected="1" topLeftCell="B1" zoomScaleNormal="100" workbookViewId="0">
      <selection activeCell="B74" sqref="B74"/>
    </sheetView>
  </sheetViews>
  <sheetFormatPr defaultRowHeight="12.75" x14ac:dyDescent="0.2"/>
  <cols>
    <col min="1" max="1" width="0" style="2" hidden="1" customWidth="1"/>
    <col min="2" max="2" width="16.140625" style="1" customWidth="1"/>
    <col min="3" max="3" width="33.140625" style="2" customWidth="1"/>
    <col min="4" max="4" width="10.7109375" style="2" customWidth="1"/>
    <col min="5" max="5" width="10.7109375" style="1" customWidth="1"/>
    <col min="6" max="6" width="10.7109375" style="2" customWidth="1"/>
    <col min="7" max="8" width="12.28515625" style="2" customWidth="1"/>
    <col min="9" max="9" width="15.85546875" style="2" customWidth="1"/>
    <col min="10" max="16384" width="9.140625" style="2"/>
  </cols>
  <sheetData>
    <row r="2" spans="2:9" ht="14.25" x14ac:dyDescent="0.2">
      <c r="B2" s="36" t="s">
        <v>138</v>
      </c>
      <c r="C2" s="36"/>
      <c r="D2" s="36"/>
      <c r="E2" s="36"/>
      <c r="F2" s="36"/>
      <c r="G2" s="36"/>
      <c r="H2" s="36"/>
      <c r="I2" s="36"/>
    </row>
    <row r="3" spans="2:9" ht="15" customHeight="1" x14ac:dyDescent="0.2">
      <c r="B3" s="37" t="s">
        <v>137</v>
      </c>
      <c r="C3" s="37"/>
      <c r="D3" s="37"/>
      <c r="E3" s="37"/>
      <c r="F3" s="37"/>
      <c r="G3" s="37"/>
      <c r="H3" s="37"/>
      <c r="I3" s="37"/>
    </row>
    <row r="4" spans="2:9" ht="15" customHeight="1" x14ac:dyDescent="0.2">
      <c r="B4" s="33"/>
      <c r="C4" s="33"/>
      <c r="D4" s="33"/>
      <c r="E4" s="33"/>
      <c r="F4" s="33"/>
      <c r="G4" s="33"/>
      <c r="H4" s="33"/>
      <c r="I4" s="33"/>
    </row>
    <row r="5" spans="2:9" ht="12.75" customHeight="1" x14ac:dyDescent="0.2">
      <c r="B5" s="9" t="s">
        <v>8</v>
      </c>
      <c r="C5" s="12" t="s">
        <v>0</v>
      </c>
      <c r="D5" s="12" t="s">
        <v>1</v>
      </c>
      <c r="E5" s="15" t="s">
        <v>7</v>
      </c>
      <c r="F5" s="18" t="s">
        <v>4</v>
      </c>
      <c r="G5" s="18"/>
      <c r="H5" s="18" t="s">
        <v>6</v>
      </c>
      <c r="I5" s="18"/>
    </row>
    <row r="6" spans="2:9" ht="12.75" customHeight="1" x14ac:dyDescent="0.2">
      <c r="B6" s="10"/>
      <c r="C6" s="13"/>
      <c r="D6" s="13"/>
      <c r="E6" s="16"/>
      <c r="F6" s="8" t="s">
        <v>2</v>
      </c>
      <c r="G6" s="8" t="s">
        <v>3</v>
      </c>
      <c r="H6" s="8" t="s">
        <v>2</v>
      </c>
      <c r="I6" s="8" t="s">
        <v>3</v>
      </c>
    </row>
    <row r="7" spans="2:9" x14ac:dyDescent="0.2">
      <c r="B7" s="11"/>
      <c r="C7" s="14"/>
      <c r="D7" s="14"/>
      <c r="E7" s="17"/>
      <c r="F7" s="7" t="s">
        <v>5</v>
      </c>
      <c r="G7" s="7" t="s">
        <v>5</v>
      </c>
      <c r="H7" s="7" t="s">
        <v>5</v>
      </c>
      <c r="I7" s="7" t="s">
        <v>5</v>
      </c>
    </row>
    <row r="8" spans="2:9" x14ac:dyDescent="0.2">
      <c r="B8" s="19">
        <v>1</v>
      </c>
      <c r="C8" s="19">
        <v>2</v>
      </c>
      <c r="D8" s="19">
        <v>3</v>
      </c>
      <c r="E8" s="20">
        <v>4</v>
      </c>
      <c r="F8" s="19">
        <v>5</v>
      </c>
      <c r="G8" s="19">
        <v>6</v>
      </c>
      <c r="H8" s="19">
        <v>7</v>
      </c>
      <c r="I8" s="19">
        <v>8</v>
      </c>
    </row>
    <row r="9" spans="2:9" ht="17.850000000000001" customHeight="1" x14ac:dyDescent="0.2">
      <c r="B9" s="21" t="s">
        <v>9</v>
      </c>
      <c r="C9" s="22"/>
      <c r="D9" s="22"/>
      <c r="E9" s="22"/>
      <c r="F9" s="22"/>
      <c r="G9" s="22"/>
      <c r="H9" s="22"/>
      <c r="I9" s="22"/>
    </row>
    <row r="10" spans="2:9" ht="17.850000000000001" customHeight="1" x14ac:dyDescent="0.2">
      <c r="B10" s="21" t="s">
        <v>10</v>
      </c>
      <c r="C10" s="22"/>
      <c r="D10" s="22"/>
      <c r="E10" s="22"/>
      <c r="F10" s="22"/>
      <c r="G10" s="22"/>
      <c r="H10" s="22"/>
      <c r="I10" s="22"/>
    </row>
    <row r="11" spans="2:9" ht="17.850000000000001" customHeight="1" x14ac:dyDescent="0.2">
      <c r="B11" s="23" t="s">
        <v>11</v>
      </c>
      <c r="C11" s="24"/>
      <c r="D11" s="24"/>
      <c r="E11" s="24"/>
      <c r="F11" s="24"/>
      <c r="G11" s="24"/>
      <c r="H11" s="24"/>
      <c r="I11" s="24"/>
    </row>
    <row r="12" spans="2:9" ht="25.5" x14ac:dyDescent="0.2">
      <c r="B12" s="25" t="s">
        <v>12</v>
      </c>
      <c r="C12" s="26" t="s">
        <v>13</v>
      </c>
      <c r="D12" s="27" t="s">
        <v>14</v>
      </c>
      <c r="E12" s="25">
        <v>0.24479999999999999</v>
      </c>
      <c r="F12" s="28">
        <v>1412.5</v>
      </c>
      <c r="G12" s="34">
        <f>8.02*F12</f>
        <v>11328.25</v>
      </c>
      <c r="H12" s="28">
        <v>345.78</v>
      </c>
      <c r="I12" s="34">
        <f>G12*E12</f>
        <v>2773.1556</v>
      </c>
    </row>
    <row r="13" spans="2:9" ht="38.25" x14ac:dyDescent="0.2">
      <c r="B13" s="25" t="s">
        <v>15</v>
      </c>
      <c r="C13" s="26" t="s">
        <v>16</v>
      </c>
      <c r="D13" s="27" t="s">
        <v>14</v>
      </c>
      <c r="E13" s="25">
        <v>3.952E-2</v>
      </c>
      <c r="F13" s="28">
        <v>3960</v>
      </c>
      <c r="G13" s="34">
        <f t="shared" ref="G13:G69" si="0">8.02*F13</f>
        <v>31759.199999999997</v>
      </c>
      <c r="H13" s="28">
        <v>156.5</v>
      </c>
      <c r="I13" s="34">
        <f t="shared" ref="I13:I69" si="1">G13*E13</f>
        <v>1255.1235839999999</v>
      </c>
    </row>
    <row r="14" spans="2:9" x14ac:dyDescent="0.2">
      <c r="B14" s="25" t="s">
        <v>17</v>
      </c>
      <c r="C14" s="26" t="s">
        <v>18</v>
      </c>
      <c r="D14" s="27" t="s">
        <v>14</v>
      </c>
      <c r="E14" s="25">
        <v>8.9999999999999998E-4</v>
      </c>
      <c r="F14" s="28">
        <v>1554.2</v>
      </c>
      <c r="G14" s="34">
        <f t="shared" si="0"/>
        <v>12464.683999999999</v>
      </c>
      <c r="H14" s="28">
        <v>1.4</v>
      </c>
      <c r="I14" s="34">
        <f t="shared" si="1"/>
        <v>11.218215599999999</v>
      </c>
    </row>
    <row r="15" spans="2:9" x14ac:dyDescent="0.2">
      <c r="B15" s="25" t="s">
        <v>19</v>
      </c>
      <c r="C15" s="26" t="s">
        <v>20</v>
      </c>
      <c r="D15" s="27" t="s">
        <v>14</v>
      </c>
      <c r="E15" s="25">
        <v>8.2320000000000004E-2</v>
      </c>
      <c r="F15" s="28">
        <v>2606.9</v>
      </c>
      <c r="G15" s="34">
        <f t="shared" si="0"/>
        <v>20907.338</v>
      </c>
      <c r="H15" s="28">
        <v>214.6</v>
      </c>
      <c r="I15" s="34">
        <f t="shared" si="1"/>
        <v>1721.0920641600001</v>
      </c>
    </row>
    <row r="16" spans="2:9" ht="25.5" x14ac:dyDescent="0.2">
      <c r="B16" s="25" t="s">
        <v>21</v>
      </c>
      <c r="C16" s="26" t="s">
        <v>22</v>
      </c>
      <c r="D16" s="27" t="s">
        <v>23</v>
      </c>
      <c r="E16" s="25">
        <v>15.887040000000001</v>
      </c>
      <c r="F16" s="28">
        <v>6.16</v>
      </c>
      <c r="G16" s="34">
        <f t="shared" si="0"/>
        <v>49.403199999999998</v>
      </c>
      <c r="H16" s="28">
        <v>97.86</v>
      </c>
      <c r="I16" s="34">
        <f t="shared" si="1"/>
        <v>784.87061452800003</v>
      </c>
    </row>
    <row r="17" spans="2:9" x14ac:dyDescent="0.2">
      <c r="B17" s="25" t="s">
        <v>24</v>
      </c>
      <c r="C17" s="26" t="s">
        <v>25</v>
      </c>
      <c r="D17" s="27" t="s">
        <v>23</v>
      </c>
      <c r="E17" s="25">
        <v>0.59199999999999997</v>
      </c>
      <c r="F17" s="28">
        <v>7.2</v>
      </c>
      <c r="G17" s="34">
        <f t="shared" si="0"/>
        <v>57.744</v>
      </c>
      <c r="H17" s="28">
        <v>4.26</v>
      </c>
      <c r="I17" s="34">
        <f t="shared" si="1"/>
        <v>34.184447999999996</v>
      </c>
    </row>
    <row r="18" spans="2:9" ht="25.5" x14ac:dyDescent="0.2">
      <c r="B18" s="25" t="s">
        <v>26</v>
      </c>
      <c r="C18" s="26" t="s">
        <v>27</v>
      </c>
      <c r="D18" s="27" t="s">
        <v>14</v>
      </c>
      <c r="E18" s="25">
        <v>1.2239999999999999E-2</v>
      </c>
      <c r="F18" s="28">
        <v>6250</v>
      </c>
      <c r="G18" s="34">
        <f t="shared" si="0"/>
        <v>50125</v>
      </c>
      <c r="H18" s="28">
        <v>76.5</v>
      </c>
      <c r="I18" s="34">
        <f t="shared" si="1"/>
        <v>613.53</v>
      </c>
    </row>
    <row r="19" spans="2:9" x14ac:dyDescent="0.2">
      <c r="B19" s="25" t="s">
        <v>28</v>
      </c>
      <c r="C19" s="26" t="s">
        <v>29</v>
      </c>
      <c r="D19" s="27" t="s">
        <v>30</v>
      </c>
      <c r="E19" s="25">
        <v>6.4480000000000004</v>
      </c>
      <c r="F19" s="28">
        <v>38.51</v>
      </c>
      <c r="G19" s="34">
        <f t="shared" si="0"/>
        <v>308.85019999999997</v>
      </c>
      <c r="H19" s="28">
        <v>248.31</v>
      </c>
      <c r="I19" s="34">
        <f t="shared" si="1"/>
        <v>1991.4660896</v>
      </c>
    </row>
    <row r="20" spans="2:9" ht="25.5" x14ac:dyDescent="0.2">
      <c r="B20" s="25" t="s">
        <v>31</v>
      </c>
      <c r="C20" s="26" t="s">
        <v>32</v>
      </c>
      <c r="D20" s="27" t="s">
        <v>30</v>
      </c>
      <c r="E20" s="25">
        <v>54.64</v>
      </c>
      <c r="F20" s="28">
        <v>6.22</v>
      </c>
      <c r="G20" s="34">
        <f t="shared" si="0"/>
        <v>49.884399999999992</v>
      </c>
      <c r="H20" s="28">
        <v>339.86</v>
      </c>
      <c r="I20" s="34">
        <f t="shared" si="1"/>
        <v>2725.6836159999998</v>
      </c>
    </row>
    <row r="21" spans="2:9" x14ac:dyDescent="0.2">
      <c r="B21" s="25" t="s">
        <v>33</v>
      </c>
      <c r="C21" s="26" t="s">
        <v>34</v>
      </c>
      <c r="D21" s="27" t="s">
        <v>23</v>
      </c>
      <c r="E21" s="25">
        <v>1.32</v>
      </c>
      <c r="F21" s="28">
        <v>6.09</v>
      </c>
      <c r="G21" s="34">
        <f t="shared" si="0"/>
        <v>48.841799999999999</v>
      </c>
      <c r="H21" s="28">
        <v>8.0399999999999991</v>
      </c>
      <c r="I21" s="34">
        <f t="shared" si="1"/>
        <v>64.471176</v>
      </c>
    </row>
    <row r="22" spans="2:9" x14ac:dyDescent="0.2">
      <c r="B22" s="25" t="s">
        <v>35</v>
      </c>
      <c r="C22" s="26" t="s">
        <v>36</v>
      </c>
      <c r="D22" s="27" t="s">
        <v>30</v>
      </c>
      <c r="E22" s="25">
        <v>24.4466</v>
      </c>
      <c r="F22" s="28">
        <v>2.44</v>
      </c>
      <c r="G22" s="34">
        <f t="shared" si="0"/>
        <v>19.5688</v>
      </c>
      <c r="H22" s="28">
        <v>59.65</v>
      </c>
      <c r="I22" s="34">
        <f t="shared" si="1"/>
        <v>478.39062608</v>
      </c>
    </row>
    <row r="23" spans="2:9" x14ac:dyDescent="0.2">
      <c r="B23" s="25" t="s">
        <v>37</v>
      </c>
      <c r="C23" s="26" t="s">
        <v>38</v>
      </c>
      <c r="D23" s="27" t="s">
        <v>30</v>
      </c>
      <c r="E23" s="25">
        <v>3.21</v>
      </c>
      <c r="F23" s="28">
        <v>3.15</v>
      </c>
      <c r="G23" s="34">
        <f t="shared" si="0"/>
        <v>25.262999999999998</v>
      </c>
      <c r="H23" s="28">
        <v>10.11</v>
      </c>
      <c r="I23" s="34">
        <f t="shared" si="1"/>
        <v>81.094229999999996</v>
      </c>
    </row>
    <row r="24" spans="2:9" ht="38.25" x14ac:dyDescent="0.2">
      <c r="B24" s="25" t="s">
        <v>39</v>
      </c>
      <c r="C24" s="26" t="s">
        <v>40</v>
      </c>
      <c r="D24" s="27" t="s">
        <v>41</v>
      </c>
      <c r="E24" s="25">
        <v>33.629440000000002</v>
      </c>
      <c r="F24" s="28">
        <v>58.2</v>
      </c>
      <c r="G24" s="34">
        <f t="shared" si="0"/>
        <v>466.76400000000001</v>
      </c>
      <c r="H24" s="28">
        <v>1957.23</v>
      </c>
      <c r="I24" s="34">
        <f t="shared" si="1"/>
        <v>15697.011932160001</v>
      </c>
    </row>
    <row r="25" spans="2:9" ht="25.5" x14ac:dyDescent="0.2">
      <c r="B25" s="25" t="s">
        <v>42</v>
      </c>
      <c r="C25" s="26" t="s">
        <v>43</v>
      </c>
      <c r="D25" s="27" t="s">
        <v>14</v>
      </c>
      <c r="E25" s="25">
        <v>3.6000000000000002E-4</v>
      </c>
      <c r="F25" s="28">
        <v>40650</v>
      </c>
      <c r="G25" s="34">
        <f t="shared" si="0"/>
        <v>326013</v>
      </c>
      <c r="H25" s="28">
        <v>14.63</v>
      </c>
      <c r="I25" s="34">
        <f t="shared" si="1"/>
        <v>117.36468000000001</v>
      </c>
    </row>
    <row r="26" spans="2:9" x14ac:dyDescent="0.2">
      <c r="B26" s="25" t="s">
        <v>44</v>
      </c>
      <c r="C26" s="26" t="s">
        <v>45</v>
      </c>
      <c r="D26" s="27" t="s">
        <v>23</v>
      </c>
      <c r="E26" s="25">
        <v>5.5199999999999999E-2</v>
      </c>
      <c r="F26" s="28">
        <v>37.29</v>
      </c>
      <c r="G26" s="34">
        <f t="shared" si="0"/>
        <v>299.06579999999997</v>
      </c>
      <c r="H26" s="28">
        <v>2.06</v>
      </c>
      <c r="I26" s="34">
        <f t="shared" si="1"/>
        <v>16.508432159999998</v>
      </c>
    </row>
    <row r="27" spans="2:9" ht="25.5" x14ac:dyDescent="0.2">
      <c r="B27" s="25" t="s">
        <v>46</v>
      </c>
      <c r="C27" s="26" t="s">
        <v>47</v>
      </c>
      <c r="D27" s="27" t="s">
        <v>14</v>
      </c>
      <c r="E27" s="25">
        <v>1.8720000000000001E-2</v>
      </c>
      <c r="F27" s="28">
        <v>10315.01</v>
      </c>
      <c r="G27" s="34">
        <f t="shared" si="0"/>
        <v>82726.3802</v>
      </c>
      <c r="H27" s="28">
        <v>193.1</v>
      </c>
      <c r="I27" s="34">
        <f t="shared" si="1"/>
        <v>1548.637837344</v>
      </c>
    </row>
    <row r="28" spans="2:9" x14ac:dyDescent="0.2">
      <c r="B28" s="25" t="s">
        <v>48</v>
      </c>
      <c r="C28" s="26" t="s">
        <v>49</v>
      </c>
      <c r="D28" s="27" t="s">
        <v>23</v>
      </c>
      <c r="E28" s="25">
        <v>0.124</v>
      </c>
      <c r="F28" s="28">
        <v>15.26</v>
      </c>
      <c r="G28" s="34">
        <f t="shared" si="0"/>
        <v>122.3852</v>
      </c>
      <c r="H28" s="28">
        <v>1.89</v>
      </c>
      <c r="I28" s="34">
        <f t="shared" si="1"/>
        <v>15.1757648</v>
      </c>
    </row>
    <row r="29" spans="2:9" x14ac:dyDescent="0.2">
      <c r="B29" s="25" t="s">
        <v>50</v>
      </c>
      <c r="C29" s="26" t="s">
        <v>51</v>
      </c>
      <c r="D29" s="27" t="s">
        <v>14</v>
      </c>
      <c r="E29" s="25">
        <v>1.8E-3</v>
      </c>
      <c r="F29" s="28">
        <v>10068</v>
      </c>
      <c r="G29" s="34">
        <f t="shared" si="0"/>
        <v>80745.36</v>
      </c>
      <c r="H29" s="28">
        <v>18.12</v>
      </c>
      <c r="I29" s="34">
        <f t="shared" si="1"/>
        <v>145.34164799999999</v>
      </c>
    </row>
    <row r="30" spans="2:9" x14ac:dyDescent="0.2">
      <c r="B30" s="25" t="s">
        <v>52</v>
      </c>
      <c r="C30" s="26" t="s">
        <v>53</v>
      </c>
      <c r="D30" s="27" t="s">
        <v>14</v>
      </c>
      <c r="E30" s="25">
        <v>1.5299999999999999E-2</v>
      </c>
      <c r="F30" s="28">
        <v>11978</v>
      </c>
      <c r="G30" s="34">
        <f t="shared" si="0"/>
        <v>96063.56</v>
      </c>
      <c r="H30" s="28">
        <v>183.26</v>
      </c>
      <c r="I30" s="34">
        <f t="shared" si="1"/>
        <v>1469.7724679999999</v>
      </c>
    </row>
    <row r="31" spans="2:9" ht="25.5" x14ac:dyDescent="0.2">
      <c r="B31" s="25" t="s">
        <v>54</v>
      </c>
      <c r="C31" s="26" t="s">
        <v>55</v>
      </c>
      <c r="D31" s="27" t="s">
        <v>56</v>
      </c>
      <c r="E31" s="25">
        <v>0.1173</v>
      </c>
      <c r="F31" s="28">
        <v>737</v>
      </c>
      <c r="G31" s="34">
        <f t="shared" si="0"/>
        <v>5910.74</v>
      </c>
      <c r="H31" s="28">
        <v>86.45</v>
      </c>
      <c r="I31" s="34">
        <f t="shared" si="1"/>
        <v>693.32980199999997</v>
      </c>
    </row>
    <row r="32" spans="2:9" ht="25.5" x14ac:dyDescent="0.2">
      <c r="B32" s="25" t="s">
        <v>57</v>
      </c>
      <c r="C32" s="26" t="s">
        <v>58</v>
      </c>
      <c r="D32" s="27" t="s">
        <v>23</v>
      </c>
      <c r="E32" s="25">
        <v>3.6160000000000001</v>
      </c>
      <c r="F32" s="28">
        <v>24.86</v>
      </c>
      <c r="G32" s="34">
        <f t="shared" si="0"/>
        <v>199.37719999999999</v>
      </c>
      <c r="H32" s="28">
        <v>89.89</v>
      </c>
      <c r="I32" s="34">
        <f t="shared" si="1"/>
        <v>720.94795520000002</v>
      </c>
    </row>
    <row r="33" spans="2:9" x14ac:dyDescent="0.2">
      <c r="B33" s="25" t="s">
        <v>59</v>
      </c>
      <c r="C33" s="26" t="s">
        <v>60</v>
      </c>
      <c r="D33" s="27" t="s">
        <v>23</v>
      </c>
      <c r="E33" s="25">
        <v>0.34300000000000003</v>
      </c>
      <c r="F33" s="28">
        <v>1.82</v>
      </c>
      <c r="G33" s="34">
        <f t="shared" si="0"/>
        <v>14.596399999999999</v>
      </c>
      <c r="H33" s="28">
        <v>0.62</v>
      </c>
      <c r="I33" s="34">
        <f t="shared" si="1"/>
        <v>5.0065651999999998</v>
      </c>
    </row>
    <row r="34" spans="2:9" ht="25.5" x14ac:dyDescent="0.2">
      <c r="B34" s="25" t="s">
        <v>61</v>
      </c>
      <c r="C34" s="26" t="s">
        <v>62</v>
      </c>
      <c r="D34" s="27" t="s">
        <v>30</v>
      </c>
      <c r="E34" s="25">
        <v>1.125</v>
      </c>
      <c r="F34" s="28">
        <v>118.6</v>
      </c>
      <c r="G34" s="34">
        <f t="shared" si="0"/>
        <v>951.17199999999991</v>
      </c>
      <c r="H34" s="28">
        <v>133.43</v>
      </c>
      <c r="I34" s="34">
        <f t="shared" si="1"/>
        <v>1070.0684999999999</v>
      </c>
    </row>
    <row r="35" spans="2:9" ht="25.5" x14ac:dyDescent="0.2">
      <c r="B35" s="25" t="s">
        <v>63</v>
      </c>
      <c r="C35" s="26" t="s">
        <v>64</v>
      </c>
      <c r="D35" s="27" t="s">
        <v>30</v>
      </c>
      <c r="E35" s="25">
        <v>18.899999999999999</v>
      </c>
      <c r="F35" s="28">
        <v>98.6</v>
      </c>
      <c r="G35" s="34">
        <f t="shared" si="0"/>
        <v>790.77199999999993</v>
      </c>
      <c r="H35" s="28">
        <v>1863.54</v>
      </c>
      <c r="I35" s="34">
        <f t="shared" si="1"/>
        <v>14945.590799999998</v>
      </c>
    </row>
    <row r="36" spans="2:9" x14ac:dyDescent="0.2">
      <c r="B36" s="25" t="s">
        <v>65</v>
      </c>
      <c r="C36" s="26" t="s">
        <v>66</v>
      </c>
      <c r="D36" s="27" t="s">
        <v>14</v>
      </c>
      <c r="E36" s="25">
        <v>2.496E-4</v>
      </c>
      <c r="F36" s="28">
        <v>2147</v>
      </c>
      <c r="G36" s="34">
        <f t="shared" si="0"/>
        <v>17218.939999999999</v>
      </c>
      <c r="H36" s="28">
        <v>0.54</v>
      </c>
      <c r="I36" s="34">
        <f t="shared" si="1"/>
        <v>4.2978474239999995</v>
      </c>
    </row>
    <row r="37" spans="2:9" ht="25.5" x14ac:dyDescent="0.2">
      <c r="B37" s="25" t="s">
        <v>67</v>
      </c>
      <c r="C37" s="26" t="s">
        <v>68</v>
      </c>
      <c r="D37" s="27" t="s">
        <v>30</v>
      </c>
      <c r="E37" s="25">
        <v>4.5900000000000003E-2</v>
      </c>
      <c r="F37" s="28">
        <v>485.9</v>
      </c>
      <c r="G37" s="34">
        <f t="shared" si="0"/>
        <v>3896.9179999999997</v>
      </c>
      <c r="H37" s="28">
        <v>22.3</v>
      </c>
      <c r="I37" s="34">
        <f t="shared" si="1"/>
        <v>178.86853619999999</v>
      </c>
    </row>
    <row r="38" spans="2:9" ht="25.5" x14ac:dyDescent="0.2">
      <c r="B38" s="25" t="s">
        <v>69</v>
      </c>
      <c r="C38" s="26" t="s">
        <v>70</v>
      </c>
      <c r="D38" s="27" t="s">
        <v>30</v>
      </c>
      <c r="E38" s="25">
        <v>4.3890000000000002</v>
      </c>
      <c r="F38" s="28">
        <v>519.79999999999995</v>
      </c>
      <c r="G38" s="34">
        <f t="shared" si="0"/>
        <v>4168.7959999999994</v>
      </c>
      <c r="H38" s="28">
        <v>2281.4</v>
      </c>
      <c r="I38" s="34">
        <f t="shared" si="1"/>
        <v>18296.845643999997</v>
      </c>
    </row>
    <row r="39" spans="2:9" ht="25.5" x14ac:dyDescent="0.2">
      <c r="B39" s="25" t="s">
        <v>71</v>
      </c>
      <c r="C39" s="26" t="s">
        <v>72</v>
      </c>
      <c r="D39" s="27" t="s">
        <v>30</v>
      </c>
      <c r="E39" s="25">
        <v>0.3795</v>
      </c>
      <c r="F39" s="28">
        <v>519.79999999999995</v>
      </c>
      <c r="G39" s="34">
        <f t="shared" si="0"/>
        <v>4168.7959999999994</v>
      </c>
      <c r="H39" s="28">
        <v>197.26</v>
      </c>
      <c r="I39" s="34">
        <f t="shared" si="1"/>
        <v>1582.0580819999998</v>
      </c>
    </row>
    <row r="40" spans="2:9" ht="38.25" x14ac:dyDescent="0.2">
      <c r="B40" s="25" t="s">
        <v>73</v>
      </c>
      <c r="C40" s="26" t="s">
        <v>74</v>
      </c>
      <c r="D40" s="27" t="s">
        <v>14</v>
      </c>
      <c r="E40" s="25">
        <v>4.1599999999999996E-3</v>
      </c>
      <c r="F40" s="28">
        <v>8559.5</v>
      </c>
      <c r="G40" s="34">
        <f t="shared" si="0"/>
        <v>68647.19</v>
      </c>
      <c r="H40" s="28">
        <v>35.61</v>
      </c>
      <c r="I40" s="34">
        <f t="shared" si="1"/>
        <v>285.57231039999999</v>
      </c>
    </row>
    <row r="41" spans="2:9" ht="25.5" x14ac:dyDescent="0.2">
      <c r="B41" s="25" t="s">
        <v>75</v>
      </c>
      <c r="C41" s="26" t="s">
        <v>76</v>
      </c>
      <c r="D41" s="27" t="s">
        <v>14</v>
      </c>
      <c r="E41" s="25">
        <v>0.624</v>
      </c>
      <c r="F41" s="28">
        <v>11498</v>
      </c>
      <c r="G41" s="34">
        <f t="shared" si="0"/>
        <v>92213.959999999992</v>
      </c>
      <c r="H41" s="28">
        <v>7174.75</v>
      </c>
      <c r="I41" s="34">
        <f t="shared" si="1"/>
        <v>57541.511039999998</v>
      </c>
    </row>
    <row r="42" spans="2:9" ht="25.5" x14ac:dyDescent="0.2">
      <c r="B42" s="25" t="s">
        <v>77</v>
      </c>
      <c r="C42" s="26" t="s">
        <v>78</v>
      </c>
      <c r="D42" s="27" t="s">
        <v>14</v>
      </c>
      <c r="E42" s="25">
        <v>8.7279999999999996E-3</v>
      </c>
      <c r="F42" s="28">
        <v>5989</v>
      </c>
      <c r="G42" s="34">
        <f t="shared" si="0"/>
        <v>48031.78</v>
      </c>
      <c r="H42" s="28">
        <v>52.27</v>
      </c>
      <c r="I42" s="34">
        <f t="shared" si="1"/>
        <v>419.22137583999995</v>
      </c>
    </row>
    <row r="43" spans="2:9" ht="38.25" x14ac:dyDescent="0.2">
      <c r="B43" s="25" t="s">
        <v>79</v>
      </c>
      <c r="C43" s="26" t="s">
        <v>80</v>
      </c>
      <c r="D43" s="27" t="s">
        <v>14</v>
      </c>
      <c r="E43" s="25">
        <v>1.2E-4</v>
      </c>
      <c r="F43" s="28">
        <v>5520</v>
      </c>
      <c r="G43" s="34">
        <f t="shared" si="0"/>
        <v>44270.399999999994</v>
      </c>
      <c r="H43" s="28">
        <v>0.66</v>
      </c>
      <c r="I43" s="34">
        <f t="shared" si="1"/>
        <v>5.3124479999999998</v>
      </c>
    </row>
    <row r="44" spans="2:9" ht="38.25" x14ac:dyDescent="0.2">
      <c r="B44" s="25" t="s">
        <v>81</v>
      </c>
      <c r="C44" s="26" t="s">
        <v>82</v>
      </c>
      <c r="D44" s="27" t="s">
        <v>30</v>
      </c>
      <c r="E44" s="25">
        <v>1.83</v>
      </c>
      <c r="F44" s="28">
        <v>558.33000000000004</v>
      </c>
      <c r="G44" s="34">
        <f t="shared" si="0"/>
        <v>4477.8065999999999</v>
      </c>
      <c r="H44" s="28">
        <v>1021.74</v>
      </c>
      <c r="I44" s="34">
        <f t="shared" si="1"/>
        <v>8194.3860779999995</v>
      </c>
    </row>
    <row r="45" spans="2:9" ht="38.25" x14ac:dyDescent="0.2">
      <c r="B45" s="25" t="s">
        <v>83</v>
      </c>
      <c r="C45" s="26" t="s">
        <v>84</v>
      </c>
      <c r="D45" s="27" t="s">
        <v>30</v>
      </c>
      <c r="E45" s="25">
        <v>0.63</v>
      </c>
      <c r="F45" s="28">
        <v>550</v>
      </c>
      <c r="G45" s="34">
        <f t="shared" si="0"/>
        <v>4411</v>
      </c>
      <c r="H45" s="28">
        <v>346.5</v>
      </c>
      <c r="I45" s="34">
        <f t="shared" si="1"/>
        <v>2778.93</v>
      </c>
    </row>
    <row r="46" spans="2:9" ht="38.25" x14ac:dyDescent="0.2">
      <c r="B46" s="25" t="s">
        <v>85</v>
      </c>
      <c r="C46" s="26" t="s">
        <v>86</v>
      </c>
      <c r="D46" s="27" t="s">
        <v>30</v>
      </c>
      <c r="E46" s="25">
        <v>1.8720000000000001E-2</v>
      </c>
      <c r="F46" s="28">
        <v>1155</v>
      </c>
      <c r="G46" s="34">
        <f t="shared" si="0"/>
        <v>9263.1</v>
      </c>
      <c r="H46" s="28">
        <v>21.62</v>
      </c>
      <c r="I46" s="34">
        <f t="shared" si="1"/>
        <v>173.40523200000001</v>
      </c>
    </row>
    <row r="47" spans="2:9" ht="38.25" x14ac:dyDescent="0.2">
      <c r="B47" s="25" t="s">
        <v>87</v>
      </c>
      <c r="C47" s="26" t="s">
        <v>88</v>
      </c>
      <c r="D47" s="27" t="s">
        <v>89</v>
      </c>
      <c r="E47" s="25">
        <v>25.459199999999999</v>
      </c>
      <c r="F47" s="28">
        <v>12.37</v>
      </c>
      <c r="G47" s="34">
        <f t="shared" si="0"/>
        <v>99.207399999999993</v>
      </c>
      <c r="H47" s="28">
        <v>314.93</v>
      </c>
      <c r="I47" s="34">
        <f t="shared" si="1"/>
        <v>2525.7410380799997</v>
      </c>
    </row>
    <row r="48" spans="2:9" ht="25.5" x14ac:dyDescent="0.2">
      <c r="B48" s="25" t="s">
        <v>90</v>
      </c>
      <c r="C48" s="26" t="s">
        <v>91</v>
      </c>
      <c r="D48" s="27" t="s">
        <v>23</v>
      </c>
      <c r="E48" s="25">
        <v>0.12</v>
      </c>
      <c r="F48" s="28">
        <v>15.12</v>
      </c>
      <c r="G48" s="34">
        <f t="shared" si="0"/>
        <v>121.26239999999999</v>
      </c>
      <c r="H48" s="28">
        <v>1.81</v>
      </c>
      <c r="I48" s="34">
        <f t="shared" si="1"/>
        <v>14.551487999999997</v>
      </c>
    </row>
    <row r="49" spans="2:9" x14ac:dyDescent="0.2">
      <c r="B49" s="25" t="s">
        <v>92</v>
      </c>
      <c r="C49" s="26" t="s">
        <v>93</v>
      </c>
      <c r="D49" s="27" t="s">
        <v>23</v>
      </c>
      <c r="E49" s="25">
        <v>5.5199999999999999E-2</v>
      </c>
      <c r="F49" s="28">
        <v>32.6</v>
      </c>
      <c r="G49" s="34">
        <f t="shared" si="0"/>
        <v>261.452</v>
      </c>
      <c r="H49" s="28">
        <v>1.8</v>
      </c>
      <c r="I49" s="34">
        <f t="shared" si="1"/>
        <v>14.432150399999999</v>
      </c>
    </row>
    <row r="50" spans="2:9" ht="38.25" x14ac:dyDescent="0.2">
      <c r="B50" s="25" t="s">
        <v>94</v>
      </c>
      <c r="C50" s="26" t="s">
        <v>95</v>
      </c>
      <c r="D50" s="27" t="s">
        <v>96</v>
      </c>
      <c r="E50" s="25">
        <v>3.26</v>
      </c>
      <c r="F50" s="28">
        <v>1</v>
      </c>
      <c r="G50" s="34">
        <f t="shared" si="0"/>
        <v>8.02</v>
      </c>
      <c r="H50" s="28">
        <v>3.26</v>
      </c>
      <c r="I50" s="34">
        <f t="shared" si="1"/>
        <v>26.145199999999996</v>
      </c>
    </row>
    <row r="51" spans="2:9" ht="25.5" x14ac:dyDescent="0.2">
      <c r="B51" s="25" t="s">
        <v>97</v>
      </c>
      <c r="C51" s="26" t="s">
        <v>98</v>
      </c>
      <c r="D51" s="27" t="s">
        <v>14</v>
      </c>
      <c r="E51" s="25">
        <v>9.2799999999999994E-2</v>
      </c>
      <c r="F51" s="28">
        <v>1487.6</v>
      </c>
      <c r="G51" s="34">
        <f t="shared" si="0"/>
        <v>11930.551999999998</v>
      </c>
      <c r="H51" s="28">
        <v>138.05000000000001</v>
      </c>
      <c r="I51" s="34">
        <f t="shared" si="1"/>
        <v>1107.1552255999998</v>
      </c>
    </row>
    <row r="52" spans="2:9" ht="25.5" x14ac:dyDescent="0.2">
      <c r="B52" s="25" t="s">
        <v>99</v>
      </c>
      <c r="C52" s="26" t="s">
        <v>100</v>
      </c>
      <c r="D52" s="27" t="s">
        <v>14</v>
      </c>
      <c r="E52" s="25">
        <v>5.4879999999999998E-2</v>
      </c>
      <c r="F52" s="28">
        <v>1383.1</v>
      </c>
      <c r="G52" s="34">
        <f t="shared" si="0"/>
        <v>11092.462</v>
      </c>
      <c r="H52" s="28">
        <v>75.900000000000006</v>
      </c>
      <c r="I52" s="34">
        <f t="shared" si="1"/>
        <v>608.75431456000001</v>
      </c>
    </row>
    <row r="53" spans="2:9" ht="25.5" x14ac:dyDescent="0.2">
      <c r="B53" s="25" t="s">
        <v>101</v>
      </c>
      <c r="C53" s="26" t="s">
        <v>102</v>
      </c>
      <c r="D53" s="27" t="s">
        <v>14</v>
      </c>
      <c r="E53" s="25">
        <v>0.82320000000000004</v>
      </c>
      <c r="F53" s="28">
        <v>1500</v>
      </c>
      <c r="G53" s="34">
        <f t="shared" si="0"/>
        <v>12030</v>
      </c>
      <c r="H53" s="28">
        <v>1234.8</v>
      </c>
      <c r="I53" s="34">
        <f t="shared" si="1"/>
        <v>9903.0960000000014</v>
      </c>
    </row>
    <row r="54" spans="2:9" ht="25.5" x14ac:dyDescent="0.2">
      <c r="B54" s="25" t="s">
        <v>103</v>
      </c>
      <c r="C54" s="26" t="s">
        <v>104</v>
      </c>
      <c r="D54" s="27" t="s">
        <v>30</v>
      </c>
      <c r="E54" s="25">
        <v>18.899999999999999</v>
      </c>
      <c r="F54" s="28">
        <v>114.13</v>
      </c>
      <c r="G54" s="34">
        <f t="shared" si="0"/>
        <v>915.32259999999997</v>
      </c>
      <c r="H54" s="28">
        <v>2157.06</v>
      </c>
      <c r="I54" s="34">
        <f t="shared" si="1"/>
        <v>17299.597139999998</v>
      </c>
    </row>
    <row r="55" spans="2:9" ht="25.5" x14ac:dyDescent="0.2">
      <c r="B55" s="25" t="s">
        <v>105</v>
      </c>
      <c r="C55" s="26" t="s">
        <v>64</v>
      </c>
      <c r="D55" s="27" t="s">
        <v>30</v>
      </c>
      <c r="E55" s="25">
        <v>-18.899999999999999</v>
      </c>
      <c r="F55" s="28">
        <v>98.6</v>
      </c>
      <c r="G55" s="34">
        <f t="shared" si="0"/>
        <v>790.77199999999993</v>
      </c>
      <c r="H55" s="28">
        <v>-1863.54</v>
      </c>
      <c r="I55" s="34">
        <f t="shared" si="1"/>
        <v>-14945.590799999998</v>
      </c>
    </row>
    <row r="56" spans="2:9" ht="25.5" x14ac:dyDescent="0.2">
      <c r="B56" s="25" t="s">
        <v>106</v>
      </c>
      <c r="C56" s="26" t="s">
        <v>107</v>
      </c>
      <c r="D56" s="27" t="s">
        <v>30</v>
      </c>
      <c r="E56" s="25">
        <v>158.29</v>
      </c>
      <c r="F56" s="28">
        <v>44.82</v>
      </c>
      <c r="G56" s="34">
        <f t="shared" si="0"/>
        <v>359.45639999999997</v>
      </c>
      <c r="H56" s="28">
        <v>7094.56</v>
      </c>
      <c r="I56" s="34">
        <f t="shared" si="1"/>
        <v>56898.353555999995</v>
      </c>
    </row>
    <row r="57" spans="2:9" ht="38.25" x14ac:dyDescent="0.2">
      <c r="B57" s="25" t="s">
        <v>108</v>
      </c>
      <c r="C57" s="26" t="s">
        <v>109</v>
      </c>
      <c r="D57" s="27" t="s">
        <v>14</v>
      </c>
      <c r="E57" s="25">
        <v>7.2450000000000001</v>
      </c>
      <c r="F57" s="28">
        <v>480.09</v>
      </c>
      <c r="G57" s="34">
        <f t="shared" si="0"/>
        <v>3850.3217999999997</v>
      </c>
      <c r="H57" s="28">
        <v>3478.25</v>
      </c>
      <c r="I57" s="34">
        <f t="shared" si="1"/>
        <v>27895.581440999998</v>
      </c>
    </row>
    <row r="58" spans="2:9" ht="38.25" x14ac:dyDescent="0.2">
      <c r="B58" s="25" t="s">
        <v>110</v>
      </c>
      <c r="C58" s="26" t="s">
        <v>111</v>
      </c>
      <c r="D58" s="27" t="s">
        <v>14</v>
      </c>
      <c r="E58" s="25">
        <v>10.417999999999999</v>
      </c>
      <c r="F58" s="28">
        <v>451.06</v>
      </c>
      <c r="G58" s="34">
        <f t="shared" si="0"/>
        <v>3617.5011999999997</v>
      </c>
      <c r="H58" s="28">
        <v>4699.1400000000003</v>
      </c>
      <c r="I58" s="34">
        <f t="shared" si="1"/>
        <v>37687.127501599993</v>
      </c>
    </row>
    <row r="59" spans="2:9" ht="25.5" x14ac:dyDescent="0.2">
      <c r="B59" s="25" t="s">
        <v>112</v>
      </c>
      <c r="C59" s="26" t="s">
        <v>72</v>
      </c>
      <c r="D59" s="27" t="s">
        <v>30</v>
      </c>
      <c r="E59" s="25">
        <v>-0.3795</v>
      </c>
      <c r="F59" s="28">
        <v>519.79999999999995</v>
      </c>
      <c r="G59" s="34">
        <f t="shared" si="0"/>
        <v>4168.7959999999994</v>
      </c>
      <c r="H59" s="28">
        <v>-197.26</v>
      </c>
      <c r="I59" s="34">
        <f t="shared" si="1"/>
        <v>-1582.0580819999998</v>
      </c>
    </row>
    <row r="60" spans="2:9" ht="25.5" x14ac:dyDescent="0.2">
      <c r="B60" s="25" t="s">
        <v>113</v>
      </c>
      <c r="C60" s="26" t="s">
        <v>114</v>
      </c>
      <c r="D60" s="27" t="s">
        <v>30</v>
      </c>
      <c r="E60" s="25">
        <v>0.3795</v>
      </c>
      <c r="F60" s="28">
        <v>519.79999999999995</v>
      </c>
      <c r="G60" s="34">
        <f t="shared" si="0"/>
        <v>4168.7959999999994</v>
      </c>
      <c r="H60" s="28">
        <v>197.26</v>
      </c>
      <c r="I60" s="34">
        <f t="shared" si="1"/>
        <v>1582.0580819999998</v>
      </c>
    </row>
    <row r="61" spans="2:9" ht="38.25" x14ac:dyDescent="0.2">
      <c r="B61" s="25" t="s">
        <v>115</v>
      </c>
      <c r="C61" s="26" t="s">
        <v>116</v>
      </c>
      <c r="D61" s="27" t="s">
        <v>56</v>
      </c>
      <c r="E61" s="25">
        <v>10</v>
      </c>
      <c r="F61" s="28">
        <v>1045.3599999999999</v>
      </c>
      <c r="G61" s="34">
        <f t="shared" si="0"/>
        <v>8383.7871999999988</v>
      </c>
      <c r="H61" s="28">
        <v>10453.6</v>
      </c>
      <c r="I61" s="34">
        <f t="shared" si="1"/>
        <v>83837.871999999988</v>
      </c>
    </row>
    <row r="62" spans="2:9" ht="38.25" x14ac:dyDescent="0.2">
      <c r="B62" s="25" t="s">
        <v>117</v>
      </c>
      <c r="C62" s="26" t="s">
        <v>118</v>
      </c>
      <c r="D62" s="27" t="s">
        <v>56</v>
      </c>
      <c r="E62" s="25">
        <v>9</v>
      </c>
      <c r="F62" s="28">
        <v>398.49</v>
      </c>
      <c r="G62" s="34">
        <f t="shared" si="0"/>
        <v>3195.8897999999999</v>
      </c>
      <c r="H62" s="28">
        <v>3586.41</v>
      </c>
      <c r="I62" s="34">
        <f t="shared" si="1"/>
        <v>28763.0082</v>
      </c>
    </row>
    <row r="63" spans="2:9" ht="38.25" x14ac:dyDescent="0.2">
      <c r="B63" s="25" t="s">
        <v>119</v>
      </c>
      <c r="C63" s="26" t="s">
        <v>120</v>
      </c>
      <c r="D63" s="27" t="s">
        <v>56</v>
      </c>
      <c r="E63" s="25">
        <v>133</v>
      </c>
      <c r="F63" s="28">
        <v>12.11</v>
      </c>
      <c r="G63" s="34">
        <f t="shared" si="0"/>
        <v>97.122199999999992</v>
      </c>
      <c r="H63" s="28">
        <v>1610.63</v>
      </c>
      <c r="I63" s="34">
        <f t="shared" si="1"/>
        <v>12917.2526</v>
      </c>
    </row>
    <row r="64" spans="2:9" ht="25.5" x14ac:dyDescent="0.2">
      <c r="B64" s="25" t="s">
        <v>121</v>
      </c>
      <c r="C64" s="26" t="s">
        <v>122</v>
      </c>
      <c r="D64" s="27" t="s">
        <v>123</v>
      </c>
      <c r="E64" s="25">
        <v>0.60299999999999998</v>
      </c>
      <c r="F64" s="28">
        <v>1752.6</v>
      </c>
      <c r="G64" s="34">
        <f t="shared" si="0"/>
        <v>14055.851999999999</v>
      </c>
      <c r="H64" s="28">
        <v>1056.82</v>
      </c>
      <c r="I64" s="34">
        <f t="shared" si="1"/>
        <v>8475.6787559999993</v>
      </c>
    </row>
    <row r="65" spans="2:9" ht="63.75" x14ac:dyDescent="0.2">
      <c r="B65" s="25" t="s">
        <v>124</v>
      </c>
      <c r="C65" s="26" t="s">
        <v>125</v>
      </c>
      <c r="D65" s="27" t="s">
        <v>56</v>
      </c>
      <c r="E65" s="25">
        <v>3</v>
      </c>
      <c r="F65" s="28">
        <v>239.08</v>
      </c>
      <c r="G65" s="34">
        <f t="shared" si="0"/>
        <v>1917.4215999999999</v>
      </c>
      <c r="H65" s="28">
        <v>717.24</v>
      </c>
      <c r="I65" s="34">
        <f t="shared" si="1"/>
        <v>5752.2647999999999</v>
      </c>
    </row>
    <row r="66" spans="2:9" ht="89.25" x14ac:dyDescent="0.2">
      <c r="B66" s="25" t="s">
        <v>126</v>
      </c>
      <c r="C66" s="26" t="s">
        <v>127</v>
      </c>
      <c r="D66" s="27" t="s">
        <v>41</v>
      </c>
      <c r="E66" s="25">
        <v>420.16</v>
      </c>
      <c r="F66" s="28">
        <v>139.44</v>
      </c>
      <c r="G66" s="34">
        <f t="shared" si="0"/>
        <v>1118.3088</v>
      </c>
      <c r="H66" s="28">
        <v>58587.11</v>
      </c>
      <c r="I66" s="34">
        <f t="shared" si="1"/>
        <v>469868.62540800002</v>
      </c>
    </row>
    <row r="67" spans="2:9" ht="76.5" x14ac:dyDescent="0.2">
      <c r="B67" s="25" t="s">
        <v>128</v>
      </c>
      <c r="C67" s="26" t="s">
        <v>129</v>
      </c>
      <c r="D67" s="27" t="s">
        <v>56</v>
      </c>
      <c r="E67" s="25">
        <v>14</v>
      </c>
      <c r="F67" s="28">
        <v>260.41000000000003</v>
      </c>
      <c r="G67" s="34">
        <f t="shared" si="0"/>
        <v>2088.4882000000002</v>
      </c>
      <c r="H67" s="28">
        <v>3645.74</v>
      </c>
      <c r="I67" s="34">
        <f t="shared" si="1"/>
        <v>29238.834800000004</v>
      </c>
    </row>
    <row r="68" spans="2:9" ht="76.5" x14ac:dyDescent="0.2">
      <c r="B68" s="25" t="s">
        <v>130</v>
      </c>
      <c r="C68" s="26" t="s">
        <v>131</v>
      </c>
      <c r="D68" s="27" t="s">
        <v>56</v>
      </c>
      <c r="E68" s="25">
        <v>4</v>
      </c>
      <c r="F68" s="28">
        <v>2235.7399999999998</v>
      </c>
      <c r="G68" s="34">
        <f t="shared" si="0"/>
        <v>17930.634799999996</v>
      </c>
      <c r="H68" s="28">
        <v>8942.9599999999991</v>
      </c>
      <c r="I68" s="34">
        <f t="shared" si="1"/>
        <v>71722.539199999985</v>
      </c>
    </row>
    <row r="69" spans="2:9" ht="114.75" x14ac:dyDescent="0.2">
      <c r="B69" s="25" t="s">
        <v>132</v>
      </c>
      <c r="C69" s="26" t="s">
        <v>133</v>
      </c>
      <c r="D69" s="27" t="s">
        <v>134</v>
      </c>
      <c r="E69" s="25">
        <v>46</v>
      </c>
      <c r="F69" s="28">
        <v>110.58</v>
      </c>
      <c r="G69" s="34">
        <f t="shared" si="0"/>
        <v>886.85159999999996</v>
      </c>
      <c r="H69" s="28">
        <v>5086.68</v>
      </c>
      <c r="I69" s="34">
        <f t="shared" si="1"/>
        <v>40795.173599999995</v>
      </c>
    </row>
    <row r="70" spans="2:9" ht="19.5" customHeight="1" x14ac:dyDescent="0.2">
      <c r="B70" s="29" t="s">
        <v>135</v>
      </c>
      <c r="C70" s="30" t="s">
        <v>136</v>
      </c>
      <c r="D70" s="31"/>
      <c r="E70" s="29" t="s">
        <v>135</v>
      </c>
      <c r="F70" s="32"/>
      <c r="G70" s="32"/>
      <c r="H70" s="32">
        <v>128284.95</v>
      </c>
      <c r="I70" s="35">
        <f>SUM(I12:I69)</f>
        <v>1028845.6388619358</v>
      </c>
    </row>
    <row r="71" spans="2:9" x14ac:dyDescent="0.2">
      <c r="B71" s="5"/>
      <c r="C71" s="3"/>
      <c r="D71" s="4"/>
      <c r="E71" s="5"/>
      <c r="F71" s="6"/>
      <c r="G71" s="6"/>
      <c r="H71" s="6"/>
      <c r="I71" s="6"/>
    </row>
    <row r="73" spans="2:9" x14ac:dyDescent="0.2">
      <c r="B73" s="1" t="s">
        <v>139</v>
      </c>
    </row>
  </sheetData>
  <mergeCells count="11">
    <mergeCell ref="B9:I9"/>
    <mergeCell ref="B10:I10"/>
    <mergeCell ref="B11:I11"/>
    <mergeCell ref="B2:I2"/>
    <mergeCell ref="B3:I3"/>
    <mergeCell ref="B5:B7"/>
    <mergeCell ref="C5:C7"/>
    <mergeCell ref="D5:D7"/>
    <mergeCell ref="E5:E7"/>
    <mergeCell ref="F5:G5"/>
    <mergeCell ref="H5:I5"/>
  </mergeCells>
  <phoneticPr fontId="2" type="noConversion"/>
  <pageMargins left="0.23622047244094491" right="0.19685039370078741" top="0.31496062992125984" bottom="0.27559055118110237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Рогозина Наталья Юрьевна</dc:creator>
  <cp:lastModifiedBy>Рогозина Наталья Юрьевна</cp:lastModifiedBy>
  <cp:lastPrinted>2021-06-24T10:17:03Z</cp:lastPrinted>
  <dcterms:created xsi:type="dcterms:W3CDTF">2003-01-28T12:33:10Z</dcterms:created>
  <dcterms:modified xsi:type="dcterms:W3CDTF">2022-11-10T07:12:49Z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